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5_Rådgivning\2 Byråutvikling\Omstillingspakke\"/>
    </mc:Choice>
  </mc:AlternateContent>
  <bookViews>
    <workbookView xWindow="930" yWindow="0" windowWidth="28800" windowHeight="12585"/>
  </bookViews>
  <sheets>
    <sheet name="Desktop" sheetId="3" r:id="rId1"/>
    <sheet name="Validiering" sheetId="4" state="hidden" r:id="rId2"/>
    <sheet name="1" sheetId="2" r:id="rId3"/>
    <sheet name="2" sheetId="5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6" i="3"/>
  <c r="G3" i="3"/>
  <c r="F12" i="3"/>
  <c r="F11" i="3"/>
  <c r="F10" i="3"/>
  <c r="F9" i="3"/>
  <c r="F8" i="3"/>
  <c r="F7" i="3"/>
  <c r="F6" i="3"/>
  <c r="F5" i="3"/>
  <c r="F4" i="3"/>
  <c r="F3" i="3"/>
  <c r="G28" i="6"/>
  <c r="E28" i="6"/>
  <c r="A28" i="6"/>
  <c r="E27" i="6"/>
  <c r="G27" i="6" s="1"/>
  <c r="A27" i="6"/>
  <c r="G26" i="6"/>
  <c r="E26" i="6"/>
  <c r="A26" i="6"/>
  <c r="E25" i="6"/>
  <c r="G25" i="6" s="1"/>
  <c r="A25" i="6"/>
  <c r="E24" i="6"/>
  <c r="G24" i="6" s="1"/>
  <c r="A24" i="6"/>
  <c r="E23" i="6"/>
  <c r="G23" i="6" s="1"/>
  <c r="A23" i="6"/>
  <c r="E20" i="6"/>
  <c r="G20" i="6" s="1"/>
  <c r="A20" i="6"/>
  <c r="G19" i="6"/>
  <c r="E19" i="6"/>
  <c r="A19" i="6"/>
  <c r="E18" i="6"/>
  <c r="E16" i="6" s="1"/>
  <c r="A18" i="6"/>
  <c r="E17" i="6"/>
  <c r="G17" i="6" s="1"/>
  <c r="A17" i="6"/>
  <c r="A15" i="6"/>
  <c r="E14" i="6"/>
  <c r="G14" i="6" s="1"/>
  <c r="A14" i="6"/>
  <c r="G13" i="6"/>
  <c r="E13" i="6"/>
  <c r="A13" i="6"/>
  <c r="E12" i="6"/>
  <c r="G12" i="6" s="1"/>
  <c r="A12" i="6"/>
  <c r="G11" i="6"/>
  <c r="E11" i="6"/>
  <c r="A11" i="6"/>
  <c r="E10" i="6"/>
  <c r="G10" i="6" s="1"/>
  <c r="A10" i="6"/>
  <c r="E28" i="7"/>
  <c r="G28" i="7" s="1"/>
  <c r="A28" i="7"/>
  <c r="E27" i="7"/>
  <c r="G27" i="7" s="1"/>
  <c r="A27" i="7"/>
  <c r="E26" i="7"/>
  <c r="G26" i="7" s="1"/>
  <c r="A26" i="7"/>
  <c r="E25" i="7"/>
  <c r="G25" i="7" s="1"/>
  <c r="A25" i="7"/>
  <c r="G24" i="7"/>
  <c r="E24" i="7"/>
  <c r="A24" i="7"/>
  <c r="E23" i="7"/>
  <c r="G23" i="7" s="1"/>
  <c r="A23" i="7"/>
  <c r="E20" i="7"/>
  <c r="G20" i="7" s="1"/>
  <c r="A20" i="7"/>
  <c r="E19" i="7"/>
  <c r="G19" i="7" s="1"/>
  <c r="A19" i="7"/>
  <c r="E18" i="7"/>
  <c r="G18" i="7" s="1"/>
  <c r="A18" i="7"/>
  <c r="G17" i="7"/>
  <c r="E17" i="7"/>
  <c r="A17" i="7"/>
  <c r="A15" i="7"/>
  <c r="E14" i="7"/>
  <c r="G14" i="7" s="1"/>
  <c r="A14" i="7"/>
  <c r="E13" i="7"/>
  <c r="G13" i="7" s="1"/>
  <c r="A13" i="7"/>
  <c r="E12" i="7"/>
  <c r="G12" i="7" s="1"/>
  <c r="A12" i="7"/>
  <c r="G11" i="7"/>
  <c r="E11" i="7"/>
  <c r="A11" i="7"/>
  <c r="E10" i="7"/>
  <c r="G10" i="7" s="1"/>
  <c r="A10" i="7"/>
  <c r="G28" i="8"/>
  <c r="E28" i="8"/>
  <c r="A28" i="8"/>
  <c r="E27" i="8"/>
  <c r="G27" i="8" s="1"/>
  <c r="A27" i="8"/>
  <c r="E26" i="8"/>
  <c r="G26" i="8" s="1"/>
  <c r="A26" i="8"/>
  <c r="E25" i="8"/>
  <c r="G25" i="8" s="1"/>
  <c r="A25" i="8"/>
  <c r="E24" i="8"/>
  <c r="G24" i="8" s="1"/>
  <c r="A24" i="8"/>
  <c r="E23" i="8"/>
  <c r="G23" i="8" s="1"/>
  <c r="A23" i="8"/>
  <c r="E20" i="8"/>
  <c r="G20" i="8" s="1"/>
  <c r="A20" i="8"/>
  <c r="E19" i="8"/>
  <c r="G19" i="8" s="1"/>
  <c r="A19" i="8"/>
  <c r="E18" i="8"/>
  <c r="A18" i="8"/>
  <c r="E17" i="8"/>
  <c r="G17" i="8" s="1"/>
  <c r="A17" i="8"/>
  <c r="A15" i="8"/>
  <c r="E14" i="8"/>
  <c r="G14" i="8" s="1"/>
  <c r="A14" i="8"/>
  <c r="G13" i="8"/>
  <c r="E13" i="8"/>
  <c r="A13" i="8"/>
  <c r="E12" i="8"/>
  <c r="G12" i="8" s="1"/>
  <c r="A12" i="8"/>
  <c r="E11" i="8"/>
  <c r="G11" i="8" s="1"/>
  <c r="A11" i="8"/>
  <c r="E10" i="8"/>
  <c r="G10" i="8" s="1"/>
  <c r="A10" i="8"/>
  <c r="E28" i="9"/>
  <c r="G28" i="9" s="1"/>
  <c r="A28" i="9"/>
  <c r="E27" i="9"/>
  <c r="G27" i="9" s="1"/>
  <c r="A27" i="9"/>
  <c r="G26" i="9"/>
  <c r="E26" i="9"/>
  <c r="A26" i="9"/>
  <c r="E25" i="9"/>
  <c r="G25" i="9" s="1"/>
  <c r="A25" i="9"/>
  <c r="G24" i="9"/>
  <c r="E24" i="9"/>
  <c r="A24" i="9"/>
  <c r="E23" i="9"/>
  <c r="G23" i="9" s="1"/>
  <c r="A23" i="9"/>
  <c r="E20" i="9"/>
  <c r="G20" i="9" s="1"/>
  <c r="A20" i="9"/>
  <c r="G19" i="9"/>
  <c r="E19" i="9"/>
  <c r="A19" i="9"/>
  <c r="E18" i="9"/>
  <c r="G18" i="9" s="1"/>
  <c r="A18" i="9"/>
  <c r="G17" i="9"/>
  <c r="E17" i="9"/>
  <c r="A17" i="9"/>
  <c r="E16" i="9"/>
  <c r="A15" i="9"/>
  <c r="E14" i="9"/>
  <c r="G14" i="9" s="1"/>
  <c r="A14" i="9"/>
  <c r="G13" i="9"/>
  <c r="E13" i="9"/>
  <c r="A13" i="9"/>
  <c r="E12" i="9"/>
  <c r="G12" i="9" s="1"/>
  <c r="A12" i="9"/>
  <c r="G11" i="9"/>
  <c r="E11" i="9"/>
  <c r="A11" i="9"/>
  <c r="E10" i="9"/>
  <c r="G10" i="9" s="1"/>
  <c r="A10" i="9"/>
  <c r="E28" i="10"/>
  <c r="G28" i="10" s="1"/>
  <c r="A28" i="10"/>
  <c r="E27" i="10"/>
  <c r="G27" i="10" s="1"/>
  <c r="A27" i="10"/>
  <c r="E26" i="10"/>
  <c r="G26" i="10" s="1"/>
  <c r="A26" i="10"/>
  <c r="E25" i="10"/>
  <c r="G25" i="10" s="1"/>
  <c r="A25" i="10"/>
  <c r="G24" i="10"/>
  <c r="E24" i="10"/>
  <c r="A24" i="10"/>
  <c r="E23" i="10"/>
  <c r="G23" i="10" s="1"/>
  <c r="A23" i="10"/>
  <c r="E20" i="10"/>
  <c r="G20" i="10" s="1"/>
  <c r="A20" i="10"/>
  <c r="E19" i="10"/>
  <c r="G19" i="10" s="1"/>
  <c r="A19" i="10"/>
  <c r="E18" i="10"/>
  <c r="A18" i="10"/>
  <c r="G17" i="10"/>
  <c r="E17" i="10"/>
  <c r="A17" i="10"/>
  <c r="A15" i="10"/>
  <c r="E14" i="10"/>
  <c r="G14" i="10" s="1"/>
  <c r="A14" i="10"/>
  <c r="E13" i="10"/>
  <c r="G13" i="10" s="1"/>
  <c r="A13" i="10"/>
  <c r="E12" i="10"/>
  <c r="G12" i="10" s="1"/>
  <c r="A12" i="10"/>
  <c r="E11" i="10"/>
  <c r="G11" i="10" s="1"/>
  <c r="A11" i="10"/>
  <c r="E10" i="10"/>
  <c r="G10" i="10" s="1"/>
  <c r="A10" i="10"/>
  <c r="G28" i="11"/>
  <c r="E28" i="11"/>
  <c r="A28" i="11"/>
  <c r="E27" i="11"/>
  <c r="G27" i="11" s="1"/>
  <c r="A27" i="11"/>
  <c r="G26" i="11"/>
  <c r="E26" i="11"/>
  <c r="A26" i="11"/>
  <c r="E25" i="11"/>
  <c r="G25" i="11" s="1"/>
  <c r="A25" i="11"/>
  <c r="E24" i="11"/>
  <c r="G24" i="11" s="1"/>
  <c r="A24" i="11"/>
  <c r="E23" i="11"/>
  <c r="G23" i="11" s="1"/>
  <c r="A23" i="11"/>
  <c r="E20" i="11"/>
  <c r="G20" i="11" s="1"/>
  <c r="A20" i="11"/>
  <c r="G19" i="11"/>
  <c r="E19" i="11"/>
  <c r="A19" i="11"/>
  <c r="E18" i="11"/>
  <c r="G18" i="11" s="1"/>
  <c r="A18" i="11"/>
  <c r="E17" i="11"/>
  <c r="E16" i="11" s="1"/>
  <c r="A17" i="11"/>
  <c r="A15" i="11"/>
  <c r="E14" i="11"/>
  <c r="G14" i="11" s="1"/>
  <c r="A14" i="11"/>
  <c r="G13" i="11"/>
  <c r="E13" i="11"/>
  <c r="A13" i="11"/>
  <c r="E12" i="11"/>
  <c r="G12" i="11" s="1"/>
  <c r="A12" i="11"/>
  <c r="E11" i="11"/>
  <c r="G11" i="11" s="1"/>
  <c r="A11" i="11"/>
  <c r="E10" i="11"/>
  <c r="G10" i="11" s="1"/>
  <c r="A10" i="11"/>
  <c r="E28" i="12"/>
  <c r="G28" i="12" s="1"/>
  <c r="A28" i="12"/>
  <c r="E27" i="12"/>
  <c r="G27" i="12" s="1"/>
  <c r="A27" i="12"/>
  <c r="G26" i="12"/>
  <c r="E26" i="12"/>
  <c r="A26" i="12"/>
  <c r="E25" i="12"/>
  <c r="G25" i="12" s="1"/>
  <c r="A25" i="12"/>
  <c r="G24" i="12"/>
  <c r="E24" i="12"/>
  <c r="A24" i="12"/>
  <c r="E23" i="12"/>
  <c r="G23" i="12" s="1"/>
  <c r="A23" i="12"/>
  <c r="E20" i="12"/>
  <c r="G20" i="12" s="1"/>
  <c r="A20" i="12"/>
  <c r="G19" i="12"/>
  <c r="E19" i="12"/>
  <c r="A19" i="12"/>
  <c r="E18" i="12"/>
  <c r="E16" i="12" s="1"/>
  <c r="A18" i="12"/>
  <c r="G17" i="12"/>
  <c r="E17" i="12"/>
  <c r="A17" i="12"/>
  <c r="A15" i="12"/>
  <c r="E14" i="12"/>
  <c r="G14" i="12" s="1"/>
  <c r="A14" i="12"/>
  <c r="E13" i="12"/>
  <c r="G13" i="12" s="1"/>
  <c r="A13" i="12"/>
  <c r="E12" i="12"/>
  <c r="G12" i="12" s="1"/>
  <c r="A12" i="12"/>
  <c r="G11" i="12"/>
  <c r="E11" i="12"/>
  <c r="A11" i="12"/>
  <c r="E10" i="12"/>
  <c r="G10" i="12" s="1"/>
  <c r="A10" i="12"/>
  <c r="G28" i="13"/>
  <c r="E28" i="13"/>
  <c r="A28" i="13"/>
  <c r="E27" i="13"/>
  <c r="G27" i="13" s="1"/>
  <c r="A27" i="13"/>
  <c r="E26" i="13"/>
  <c r="G26" i="13" s="1"/>
  <c r="A26" i="13"/>
  <c r="E25" i="13"/>
  <c r="G25" i="13" s="1"/>
  <c r="A25" i="13"/>
  <c r="E24" i="13"/>
  <c r="G24" i="13" s="1"/>
  <c r="A24" i="13"/>
  <c r="E23" i="13"/>
  <c r="G23" i="13" s="1"/>
  <c r="A23" i="13"/>
  <c r="E20" i="13"/>
  <c r="G20" i="13" s="1"/>
  <c r="A20" i="13"/>
  <c r="E19" i="13"/>
  <c r="G19" i="13" s="1"/>
  <c r="A19" i="13"/>
  <c r="E18" i="13"/>
  <c r="G18" i="13" s="1"/>
  <c r="A18" i="13"/>
  <c r="E17" i="13"/>
  <c r="E16" i="13" s="1"/>
  <c r="A17" i="13"/>
  <c r="A15" i="13"/>
  <c r="E14" i="13"/>
  <c r="G14" i="13" s="1"/>
  <c r="A14" i="13"/>
  <c r="E13" i="13"/>
  <c r="G13" i="13" s="1"/>
  <c r="A13" i="13"/>
  <c r="E12" i="13"/>
  <c r="G12" i="13" s="1"/>
  <c r="A12" i="13"/>
  <c r="E11" i="13"/>
  <c r="G11" i="13" s="1"/>
  <c r="A11" i="13"/>
  <c r="E10" i="13"/>
  <c r="G10" i="13" s="1"/>
  <c r="A10" i="13"/>
  <c r="G28" i="5"/>
  <c r="E28" i="5"/>
  <c r="A28" i="5"/>
  <c r="E27" i="5"/>
  <c r="G27" i="5" s="1"/>
  <c r="A27" i="5"/>
  <c r="G26" i="5"/>
  <c r="E26" i="5"/>
  <c r="A26" i="5"/>
  <c r="E25" i="5"/>
  <c r="G25" i="5" s="1"/>
  <c r="A25" i="5"/>
  <c r="E24" i="5"/>
  <c r="G24" i="5" s="1"/>
  <c r="A24" i="5"/>
  <c r="E23" i="5"/>
  <c r="G23" i="5" s="1"/>
  <c r="A23" i="5"/>
  <c r="E20" i="5"/>
  <c r="G20" i="5" s="1"/>
  <c r="A20" i="5"/>
  <c r="G19" i="5"/>
  <c r="E19" i="5"/>
  <c r="A19" i="5"/>
  <c r="E18" i="5"/>
  <c r="E16" i="5" s="1"/>
  <c r="A18" i="5"/>
  <c r="E17" i="5"/>
  <c r="G17" i="5" s="1"/>
  <c r="A17" i="5"/>
  <c r="A15" i="5"/>
  <c r="E14" i="5"/>
  <c r="G14" i="5" s="1"/>
  <c r="A14" i="5"/>
  <c r="G13" i="5"/>
  <c r="E13" i="5"/>
  <c r="A13" i="5"/>
  <c r="E12" i="5"/>
  <c r="G12" i="5" s="1"/>
  <c r="A12" i="5"/>
  <c r="G11" i="5"/>
  <c r="E11" i="5"/>
  <c r="A11" i="5"/>
  <c r="E10" i="5"/>
  <c r="G10" i="5" s="1"/>
  <c r="A10" i="5"/>
  <c r="G13" i="2"/>
  <c r="G19" i="2"/>
  <c r="A28" i="2"/>
  <c r="E24" i="2"/>
  <c r="G24" i="2" s="1"/>
  <c r="E25" i="2"/>
  <c r="G25" i="2" s="1"/>
  <c r="E26" i="2"/>
  <c r="G26" i="2" s="1"/>
  <c r="E27" i="2"/>
  <c r="G27" i="2" s="1"/>
  <c r="E28" i="2"/>
  <c r="G28" i="2" s="1"/>
  <c r="E23" i="2"/>
  <c r="E18" i="2"/>
  <c r="G18" i="2" s="1"/>
  <c r="E19" i="2"/>
  <c r="E20" i="2"/>
  <c r="G20" i="2" s="1"/>
  <c r="E17" i="2"/>
  <c r="E11" i="2"/>
  <c r="G11" i="2" s="1"/>
  <c r="E12" i="2"/>
  <c r="G12" i="2" s="1"/>
  <c r="E13" i="2"/>
  <c r="E14" i="2"/>
  <c r="G14" i="2" s="1"/>
  <c r="E10" i="2"/>
  <c r="G10" i="2" s="1"/>
  <c r="A24" i="2"/>
  <c r="A25" i="2"/>
  <c r="A26" i="2"/>
  <c r="A27" i="2"/>
  <c r="A23" i="2"/>
  <c r="A18" i="2"/>
  <c r="A19" i="2"/>
  <c r="A20" i="2"/>
  <c r="A17" i="2"/>
  <c r="A11" i="2"/>
  <c r="A12" i="2"/>
  <c r="A13" i="2"/>
  <c r="A14" i="2"/>
  <c r="A15" i="2"/>
  <c r="A10" i="2"/>
  <c r="C9" i="3"/>
  <c r="C22" i="3"/>
  <c r="C16" i="3"/>
  <c r="G17" i="13" l="1"/>
  <c r="G30" i="13" s="1"/>
  <c r="D30" i="13" s="1"/>
  <c r="E16" i="7"/>
  <c r="G16" i="7" s="1"/>
  <c r="D16" i="7" s="1"/>
  <c r="E9" i="2"/>
  <c r="G17" i="11"/>
  <c r="G30" i="11" s="1"/>
  <c r="D30" i="11" s="1"/>
  <c r="E16" i="10"/>
  <c r="E16" i="8"/>
  <c r="G16" i="13"/>
  <c r="D16" i="13" s="1"/>
  <c r="G30" i="9"/>
  <c r="D30" i="9" s="1"/>
  <c r="G16" i="9"/>
  <c r="D16" i="9" s="1"/>
  <c r="G30" i="7"/>
  <c r="D30" i="7" s="1"/>
  <c r="G18" i="5"/>
  <c r="G30" i="5" s="1"/>
  <c r="D30" i="5" s="1"/>
  <c r="G4" i="3" s="1"/>
  <c r="E22" i="5"/>
  <c r="G22" i="5" s="1"/>
  <c r="D22" i="5" s="1"/>
  <c r="E9" i="13"/>
  <c r="G18" i="12"/>
  <c r="G30" i="12" s="1"/>
  <c r="D30" i="12" s="1"/>
  <c r="E22" i="12"/>
  <c r="G22" i="12" s="1"/>
  <c r="D22" i="12" s="1"/>
  <c r="E9" i="11"/>
  <c r="G18" i="10"/>
  <c r="G30" i="10" s="1"/>
  <c r="D30" i="10" s="1"/>
  <c r="E22" i="10"/>
  <c r="G22" i="10" s="1"/>
  <c r="D22" i="10" s="1"/>
  <c r="E9" i="9"/>
  <c r="G18" i="8"/>
  <c r="G30" i="8" s="1"/>
  <c r="D30" i="8" s="1"/>
  <c r="E22" i="8"/>
  <c r="G22" i="8" s="1"/>
  <c r="D22" i="8" s="1"/>
  <c r="E9" i="7"/>
  <c r="G18" i="6"/>
  <c r="G30" i="6" s="1"/>
  <c r="D30" i="6" s="1"/>
  <c r="G5" i="3" s="1"/>
  <c r="E22" i="6"/>
  <c r="G22" i="6" s="1"/>
  <c r="D22" i="6" s="1"/>
  <c r="E9" i="5"/>
  <c r="E22" i="13"/>
  <c r="G22" i="13" s="1"/>
  <c r="D22" i="13" s="1"/>
  <c r="E9" i="12"/>
  <c r="E22" i="11"/>
  <c r="G22" i="11" s="1"/>
  <c r="D22" i="11" s="1"/>
  <c r="E9" i="10"/>
  <c r="E22" i="9"/>
  <c r="G22" i="9" s="1"/>
  <c r="D22" i="9" s="1"/>
  <c r="E9" i="8"/>
  <c r="E22" i="7"/>
  <c r="G22" i="7" s="1"/>
  <c r="D22" i="7" s="1"/>
  <c r="E9" i="6"/>
  <c r="G9" i="2"/>
  <c r="D9" i="2" s="1"/>
  <c r="E16" i="2"/>
  <c r="E30" i="2" s="1"/>
  <c r="E22" i="2"/>
  <c r="G23" i="2"/>
  <c r="G17" i="2"/>
  <c r="G16" i="2" s="1"/>
  <c r="D16" i="2" s="1"/>
  <c r="C30" i="3"/>
  <c r="B31" i="3" s="1"/>
  <c r="G30" i="2" l="1"/>
  <c r="D30" i="2" s="1"/>
  <c r="G16" i="11"/>
  <c r="D16" i="11" s="1"/>
  <c r="G16" i="12"/>
  <c r="D16" i="12" s="1"/>
  <c r="G16" i="10"/>
  <c r="D16" i="10" s="1"/>
  <c r="G9" i="8"/>
  <c r="D9" i="8" s="1"/>
  <c r="E30" i="8"/>
  <c r="E30" i="12"/>
  <c r="G9" i="12"/>
  <c r="D9" i="12" s="1"/>
  <c r="G9" i="9"/>
  <c r="D9" i="9" s="1"/>
  <c r="E30" i="9"/>
  <c r="G9" i="7"/>
  <c r="D9" i="7" s="1"/>
  <c r="E30" i="7"/>
  <c r="G16" i="6"/>
  <c r="D16" i="6" s="1"/>
  <c r="G16" i="5"/>
  <c r="D16" i="5" s="1"/>
  <c r="E30" i="6"/>
  <c r="G9" i="6"/>
  <c r="D9" i="6" s="1"/>
  <c r="G9" i="10"/>
  <c r="D9" i="10" s="1"/>
  <c r="E30" i="10"/>
  <c r="G9" i="5"/>
  <c r="D9" i="5" s="1"/>
  <c r="E30" i="5"/>
  <c r="E30" i="13"/>
  <c r="G9" i="13"/>
  <c r="D9" i="13" s="1"/>
  <c r="G16" i="8"/>
  <c r="D16" i="8" s="1"/>
  <c r="G9" i="11"/>
  <c r="D9" i="11" s="1"/>
  <c r="E30" i="11"/>
  <c r="G22" i="2"/>
  <c r="D22" i="2" s="1"/>
</calcChain>
</file>

<file path=xl/sharedStrings.xml><?xml version="1.0" encoding="utf-8"?>
<sst xmlns="http://schemas.openxmlformats.org/spreadsheetml/2006/main" count="493" uniqueCount="63">
  <si>
    <t xml:space="preserve">Økonomi </t>
  </si>
  <si>
    <t>Faktureringsgrad</t>
  </si>
  <si>
    <t>Mål</t>
  </si>
  <si>
    <t>Kvalitet</t>
  </si>
  <si>
    <t>Interne kontroller</t>
  </si>
  <si>
    <t>Tilbakemelding fra kunder</t>
  </si>
  <si>
    <t>Strategiske initiativ</t>
  </si>
  <si>
    <t>Innovasjon</t>
  </si>
  <si>
    <t>Mersalg</t>
  </si>
  <si>
    <t>Kompetansedeling</t>
  </si>
  <si>
    <t>Eksempel på modell ved lønnsjustering</t>
  </si>
  <si>
    <t>Ingen lønnsjustering</t>
  </si>
  <si>
    <t>Under forventet</t>
  </si>
  <si>
    <t>Som forventet</t>
  </si>
  <si>
    <t>Individuelt tillegg</t>
  </si>
  <si>
    <t>Over forventet</t>
  </si>
  <si>
    <t>Bonus</t>
  </si>
  <si>
    <t>Totalomsetning</t>
  </si>
  <si>
    <t>Antall timer rådgivning</t>
  </si>
  <si>
    <t>Gjennomsnitt timespris</t>
  </si>
  <si>
    <t>Teknologisk endring</t>
  </si>
  <si>
    <t>X% Opprettholde kjøpekraft</t>
  </si>
  <si>
    <t>X% generelt tillegg utover kjøpekraft</t>
  </si>
  <si>
    <t>Ekstraordinære resultater</t>
  </si>
  <si>
    <t>Målepunkter</t>
  </si>
  <si>
    <t>Vekting</t>
  </si>
  <si>
    <t>Legg til ditt eget målepunkt</t>
  </si>
  <si>
    <t>Vekting totalt</t>
  </si>
  <si>
    <t>Rediger målepunktene etter eget ønske. Legg inn viktigheten i % til hver av dem. Totalt 100 %. Sett viktigheten til 0 % på målepunkter du ikke ønsker å benytte.</t>
  </si>
  <si>
    <t>Medarbeider:</t>
  </si>
  <si>
    <t>Resultat</t>
  </si>
  <si>
    <t>Vurdering</t>
  </si>
  <si>
    <t>2 - Svakt under forventet</t>
  </si>
  <si>
    <t>1 - Under forventet</t>
  </si>
  <si>
    <t>3 - Som forventet</t>
  </si>
  <si>
    <t>4 - Over forventet</t>
  </si>
  <si>
    <t>5 - Ekstraordinære resultater</t>
  </si>
  <si>
    <t>Ola Nordmann</t>
  </si>
  <si>
    <t>Økonomi</t>
  </si>
  <si>
    <t>Målepunkt</t>
  </si>
  <si>
    <t xml:space="preserve">Fyll inn hvilke mål som er satt for denne medarbeideren og hvilke resultater som er oppnådd. Legg så inn vurdering av resultatene sett i forhold til målet. </t>
  </si>
  <si>
    <t>Gode tilbakemeldinger</t>
  </si>
  <si>
    <t>Bestå alle interne kontroller</t>
  </si>
  <si>
    <t>Finne opp hjulet på nytt</t>
  </si>
  <si>
    <t>Selge reiseregningsystem</t>
  </si>
  <si>
    <t>Bistå sidemannen</t>
  </si>
  <si>
    <t>Gå over fra telex til fax</t>
  </si>
  <si>
    <t>1 kontroll ikke godkjent</t>
  </si>
  <si>
    <t>Svært fornøyde kunder</t>
  </si>
  <si>
    <t>Foreslått å gå bort fra stempling</t>
  </si>
  <si>
    <t>Fått 3 kunder til å ta i bruk TravelText</t>
  </si>
  <si>
    <t>Kan bli bedre</t>
  </si>
  <si>
    <t>Fått 80 % av kundene til å bytte</t>
  </si>
  <si>
    <t>Totalvurdering</t>
  </si>
  <si>
    <t>Delvurdering:</t>
  </si>
  <si>
    <t>Svakt under forventet</t>
  </si>
  <si>
    <t>Kari Nordmann</t>
  </si>
  <si>
    <t>Kåre Nordmann</t>
  </si>
  <si>
    <t>Medarbeider (trykk på linken)</t>
  </si>
  <si>
    <t>Total vurdering</t>
  </si>
  <si>
    <t>Ark nr.</t>
  </si>
  <si>
    <t>Utmerket</t>
  </si>
  <si>
    <t>Alt godkjent med stil!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</si>
</sst>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9" fontId="0" fillId="0" borderId="0" xfId="0" applyNumberFormat="1"/>
    <xf numFmtId="0" fontId="3" fillId="0" borderId="2" xfId="3"/>
    <xf numFmtId="0" fontId="2" fillId="0" borderId="1" xfId="2"/>
    <xf numFmtId="0" fontId="4" fillId="0" borderId="3" xfId="4"/>
    <xf numFmtId="9" fontId="4" fillId="0" borderId="3" xfId="1" applyFont="1" applyBorder="1"/>
    <xf numFmtId="0" fontId="2" fillId="0" borderId="0" xfId="2" applyBorder="1"/>
    <xf numFmtId="0" fontId="6" fillId="0" borderId="0" xfId="5" applyBorder="1"/>
    <xf numFmtId="0" fontId="0" fillId="2" borderId="0" xfId="0" applyFill="1"/>
    <xf numFmtId="9" fontId="4" fillId="0" borderId="3" xfId="4" applyNumberFormat="1"/>
    <xf numFmtId="4" fontId="0" fillId="0" borderId="0" xfId="0" applyNumberFormat="1"/>
    <xf numFmtId="0" fontId="3" fillId="0" borderId="0" xfId="3" applyBorder="1"/>
    <xf numFmtId="0" fontId="0" fillId="0" borderId="0" xfId="0" applyBorder="1"/>
    <xf numFmtId="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4" fillId="2" borderId="3" xfId="4" applyFill="1"/>
    <xf numFmtId="0" fontId="4" fillId="0" borderId="3" xfId="4" applyAlignment="1" applyProtection="1">
      <alignment wrapText="1"/>
      <protection locked="0"/>
    </xf>
    <xf numFmtId="4" fontId="4" fillId="0" borderId="3" xfId="4" applyNumberFormat="1"/>
    <xf numFmtId="0" fontId="2" fillId="0" borderId="1" xfId="2" applyAlignment="1" applyProtection="1">
      <alignment wrapText="1"/>
      <protection locked="0"/>
    </xf>
    <xf numFmtId="9" fontId="2" fillId="0" borderId="1" xfId="2" applyNumberFormat="1"/>
    <xf numFmtId="0" fontId="0" fillId="0" borderId="0" xfId="0" applyProtection="1">
      <protection locked="0"/>
    </xf>
    <xf numFmtId="9" fontId="0" fillId="0" borderId="0" xfId="1" applyFont="1" applyProtection="1">
      <protection locked="0"/>
    </xf>
    <xf numFmtId="0" fontId="7" fillId="0" borderId="0" xfId="6"/>
    <xf numFmtId="0" fontId="6" fillId="0" borderId="0" xfId="5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2" borderId="0" xfId="2" applyFill="1" applyBorder="1" applyAlignment="1" applyProtection="1">
      <alignment horizontal="center"/>
      <protection locked="0"/>
    </xf>
    <xf numFmtId="0" fontId="6" fillId="0" borderId="0" xfId="5" applyBorder="1" applyAlignment="1">
      <alignment horizontal="left" vertical="top" wrapText="1"/>
    </xf>
  </cellXfs>
  <cellStyles count="7">
    <cellStyle name="Forklarende tekst" xfId="5" builtinId="53"/>
    <cellStyle name="Hyperkobling" xfId="6" builtinId="8"/>
    <cellStyle name="Normal" xfId="0" builtinId="0"/>
    <cellStyle name="Overskrift 1" xfId="2" builtinId="16"/>
    <cellStyle name="Overskrift 2" xfId="3" builtinId="17"/>
    <cellStyle name="Overskrift 3" xfId="4" builtinId="18"/>
    <cellStyle name="Prosent" xfId="1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1" displayName="Tabell1" ref="E2:G12" totalsRowShown="0">
  <autoFilter ref="E2:G12"/>
  <tableColumns count="3">
    <tableColumn id="1" name="Ark nr."/>
    <tableColumn id="2" name="Medarbeider (trykk på linken)" dataCellStyle="Hyperkobling"/>
    <tableColumn id="3" name="Total vurdering" dataDxfId="0">
      <calculatedColumnFormula>IF('2'!B$1=0,"",'2'!D$30)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tabSelected="1" workbookViewId="0"/>
  </sheetViews>
  <sheetFormatPr baseColWidth="10" defaultRowHeight="15" x14ac:dyDescent="0.25"/>
  <cols>
    <col min="1" max="1" width="6.140625" customWidth="1"/>
    <col min="2" max="2" width="26.7109375" customWidth="1"/>
    <col min="5" max="5" width="9" customWidth="1"/>
    <col min="6" max="6" width="29.7109375" customWidth="1"/>
    <col min="7" max="7" width="26.28515625" customWidth="1"/>
  </cols>
  <sheetData>
    <row r="2" spans="2:7" ht="20.25" thickBot="1" x14ac:dyDescent="0.35">
      <c r="B2" s="3" t="s">
        <v>24</v>
      </c>
      <c r="C2" s="3" t="s">
        <v>25</v>
      </c>
      <c r="E2" t="s">
        <v>60</v>
      </c>
      <c r="F2" t="s">
        <v>58</v>
      </c>
      <c r="G2" t="s">
        <v>59</v>
      </c>
    </row>
    <row r="3" spans="2:7" ht="15.75" thickTop="1" x14ac:dyDescent="0.25">
      <c r="B3" s="7"/>
      <c r="C3" s="7"/>
      <c r="E3">
        <v>1</v>
      </c>
      <c r="F3" s="23" t="str">
        <f>IF('1'!B$1=0,"",'1'!B$1)</f>
        <v>Ola Nordmann</v>
      </c>
      <c r="G3" t="str">
        <f>IF('1'!B$1=0,"",'1'!D$30)</f>
        <v>4 - Over forventet</v>
      </c>
    </row>
    <row r="4" spans="2:7" ht="16.5" customHeight="1" x14ac:dyDescent="0.25">
      <c r="B4" s="24" t="s">
        <v>28</v>
      </c>
      <c r="C4" s="24"/>
      <c r="E4">
        <v>2</v>
      </c>
      <c r="F4" s="23" t="str">
        <f>IF('2'!B$1=0,"",'2'!B$1)</f>
        <v>Kari Nordmann</v>
      </c>
      <c r="G4" t="str">
        <f>IF('2'!B$1=0,"",'2'!D$30)</f>
        <v>3 - Som forventet</v>
      </c>
    </row>
    <row r="5" spans="2:7" x14ac:dyDescent="0.25">
      <c r="B5" s="24"/>
      <c r="C5" s="24"/>
      <c r="E5">
        <v>3</v>
      </c>
      <c r="F5" s="23" t="str">
        <f>IF('3'!B$1=0,"",'3'!B$1)</f>
        <v>Kåre Nordmann</v>
      </c>
      <c r="G5" t="str">
        <f>IF('3'!B$1=0,"",'3'!D$30)</f>
        <v>5 - Ekstraordinære resultater</v>
      </c>
    </row>
    <row r="6" spans="2:7" x14ac:dyDescent="0.25">
      <c r="B6" s="24"/>
      <c r="C6" s="24"/>
      <c r="E6">
        <v>4</v>
      </c>
      <c r="F6" s="23" t="str">
        <f>IF('4'!B$1=0,"",'4'!B$1)</f>
        <v/>
      </c>
      <c r="G6" t="str">
        <f>IF('4'!B$1=0,"",'4'!D$30)</f>
        <v/>
      </c>
    </row>
    <row r="7" spans="2:7" x14ac:dyDescent="0.25">
      <c r="B7" s="24"/>
      <c r="C7" s="24"/>
      <c r="E7">
        <v>5</v>
      </c>
      <c r="F7" s="23" t="str">
        <f>IF('1'!B$5=0,"",'5'!B$1)</f>
        <v/>
      </c>
      <c r="G7" t="str">
        <f>IF('5'!B$1=0,"",'5'!D$30)</f>
        <v/>
      </c>
    </row>
    <row r="8" spans="2:7" x14ac:dyDescent="0.25">
      <c r="E8">
        <v>6</v>
      </c>
      <c r="F8" s="23" t="str">
        <f>IF('6'!B$1=0,"",'6'!B$1)</f>
        <v/>
      </c>
      <c r="G8" t="str">
        <f>IF('6'!B$1=0,"",'6'!D$30)</f>
        <v/>
      </c>
    </row>
    <row r="9" spans="2:7" ht="15.75" thickBot="1" x14ac:dyDescent="0.3">
      <c r="B9" s="4" t="s">
        <v>0</v>
      </c>
      <c r="C9" s="5">
        <f>SUM(C10:C14)</f>
        <v>0.30000000000000004</v>
      </c>
      <c r="E9">
        <v>7</v>
      </c>
      <c r="F9" s="23" t="str">
        <f>IF('7'!B$1=0,"",'7'!B$1)</f>
        <v/>
      </c>
      <c r="G9" t="str">
        <f>IF('7'!B$1=0,"",'7'!D$30)</f>
        <v/>
      </c>
    </row>
    <row r="10" spans="2:7" x14ac:dyDescent="0.25">
      <c r="B10" t="s">
        <v>1</v>
      </c>
      <c r="C10" s="1">
        <v>0.15</v>
      </c>
      <c r="E10">
        <v>8</v>
      </c>
      <c r="F10" s="23" t="str">
        <f>IF('8'!B$1=0,"",'8'!B$1)</f>
        <v/>
      </c>
      <c r="G10" t="str">
        <f>IF('8'!B$1=0,"",'8'!D$30)</f>
        <v/>
      </c>
    </row>
    <row r="11" spans="2:7" x14ac:dyDescent="0.25">
      <c r="B11" t="s">
        <v>18</v>
      </c>
      <c r="C11" s="1">
        <v>0.05</v>
      </c>
      <c r="E11">
        <v>9</v>
      </c>
      <c r="F11" s="23" t="str">
        <f>IF('9'!B$1=0,"",'9'!B$1)</f>
        <v/>
      </c>
      <c r="G11" t="str">
        <f>IF('9'!B$1=0,"",'9'!D$30)</f>
        <v/>
      </c>
    </row>
    <row r="12" spans="2:7" x14ac:dyDescent="0.25">
      <c r="B12" t="s">
        <v>19</v>
      </c>
      <c r="C12" s="1">
        <v>0.1</v>
      </c>
      <c r="E12">
        <v>10</v>
      </c>
      <c r="F12" s="23" t="str">
        <f>IF('10'!B$1=0,"",'10'!B$1)</f>
        <v/>
      </c>
      <c r="G12" t="str">
        <f>IF('10'!B$1=0,"",'10'!D$30)</f>
        <v/>
      </c>
    </row>
    <row r="13" spans="2:7" x14ac:dyDescent="0.25">
      <c r="B13" t="s">
        <v>17</v>
      </c>
      <c r="C13" s="1">
        <v>0</v>
      </c>
    </row>
    <row r="14" spans="2:7" x14ac:dyDescent="0.25">
      <c r="B14" t="s">
        <v>26</v>
      </c>
      <c r="C14" s="1">
        <v>0</v>
      </c>
    </row>
    <row r="16" spans="2:7" ht="15.75" thickBot="1" x14ac:dyDescent="0.3">
      <c r="B16" s="4" t="s">
        <v>3</v>
      </c>
      <c r="C16" s="5">
        <f>SUM(C17:C20)</f>
        <v>0.3</v>
      </c>
    </row>
    <row r="17" spans="2:3" x14ac:dyDescent="0.25">
      <c r="B17" t="s">
        <v>4</v>
      </c>
      <c r="C17" s="1">
        <v>0.15</v>
      </c>
    </row>
    <row r="18" spans="2:3" x14ac:dyDescent="0.25">
      <c r="B18" t="s">
        <v>5</v>
      </c>
      <c r="C18" s="1">
        <v>0.15</v>
      </c>
    </row>
    <row r="19" spans="2:3" x14ac:dyDescent="0.25">
      <c r="B19" t="s">
        <v>26</v>
      </c>
      <c r="C19" s="1">
        <v>0</v>
      </c>
    </row>
    <row r="20" spans="2:3" x14ac:dyDescent="0.25">
      <c r="B20" t="s">
        <v>26</v>
      </c>
      <c r="C20" s="1">
        <v>0</v>
      </c>
    </row>
    <row r="22" spans="2:3" ht="15.75" thickBot="1" x14ac:dyDescent="0.3">
      <c r="B22" s="4" t="s">
        <v>6</v>
      </c>
      <c r="C22" s="5">
        <f>SUM(C23:C28)</f>
        <v>0.4</v>
      </c>
    </row>
    <row r="23" spans="2:3" x14ac:dyDescent="0.25">
      <c r="B23" t="s">
        <v>7</v>
      </c>
      <c r="C23" s="1">
        <v>0.1</v>
      </c>
    </row>
    <row r="24" spans="2:3" x14ac:dyDescent="0.25">
      <c r="B24" t="s">
        <v>8</v>
      </c>
      <c r="C24" s="1">
        <v>0.05</v>
      </c>
    </row>
    <row r="25" spans="2:3" x14ac:dyDescent="0.25">
      <c r="B25" t="s">
        <v>9</v>
      </c>
      <c r="C25" s="1">
        <v>0.1</v>
      </c>
    </row>
    <row r="26" spans="2:3" x14ac:dyDescent="0.25">
      <c r="B26" t="s">
        <v>20</v>
      </c>
      <c r="C26" s="1">
        <v>0.15</v>
      </c>
    </row>
    <row r="27" spans="2:3" x14ac:dyDescent="0.25">
      <c r="B27" t="s">
        <v>26</v>
      </c>
      <c r="C27" s="1">
        <v>0</v>
      </c>
    </row>
    <row r="28" spans="2:3" x14ac:dyDescent="0.25">
      <c r="B28" t="s">
        <v>26</v>
      </c>
      <c r="C28" s="1">
        <v>0</v>
      </c>
    </row>
    <row r="30" spans="2:3" ht="15.75" thickBot="1" x14ac:dyDescent="0.3">
      <c r="B30" s="4" t="s">
        <v>27</v>
      </c>
      <c r="C30" s="9">
        <f>C9+C16+C22</f>
        <v>1</v>
      </c>
    </row>
    <row r="31" spans="2:3" x14ac:dyDescent="0.25">
      <c r="B31" s="25" t="str">
        <f>IF(C30=1,"","Advarsel! Målepunktene er ikke lik 100 %.")</f>
        <v/>
      </c>
      <c r="C31" s="25"/>
    </row>
  </sheetData>
  <mergeCells count="2">
    <mergeCell ref="B4:C7"/>
    <mergeCell ref="B31:C31"/>
  </mergeCells>
  <hyperlinks>
    <hyperlink ref="F3" location="'1'!A1" display="'1'!A1"/>
    <hyperlink ref="F4:F12" location="'1'!A1" display="'1'!A1"/>
    <hyperlink ref="F4" location="'2'!A1" display="'2'!A1"/>
    <hyperlink ref="F5" location="'3'!A1" display="'3'!A1"/>
    <hyperlink ref="F6" location="'4'!A1" display="'4'!A1"/>
    <hyperlink ref="F7" location="'5'!A1" display="'5'!A1"/>
    <hyperlink ref="F8" location="'6'!A1" display="'6'!A1"/>
    <hyperlink ref="F9" location="'7'!A1" display="'7'!A1"/>
    <hyperlink ref="F10" location="'8'!A1" display="'8'!A1"/>
    <hyperlink ref="F11" location="'9'!A1" display="'9'!A1"/>
    <hyperlink ref="F12" location="'10'!A1" display="'10'!A1"/>
  </hyperlinks>
  <pageMargins left="0.7" right="0.7" top="0.75" bottom="0.75" header="0.3" footer="0.3"/>
  <pageSetup paperSize="9" orientation="portrait" horizontalDpi="4294967295" verticalDpi="4294967295" r:id="rId1"/>
  <ignoredErrors>
    <ignoredError sqref="G3 G5:G12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8" sqref="A8"/>
    </sheetView>
  </sheetViews>
  <sheetFormatPr baseColWidth="10" defaultRowHeight="15" x14ac:dyDescent="0.25"/>
  <cols>
    <col min="2" max="2" width="26.42578125" customWidth="1"/>
  </cols>
  <sheetData>
    <row r="3" spans="1:2" x14ac:dyDescent="0.25">
      <c r="A3">
        <v>1</v>
      </c>
      <c r="B3" t="s">
        <v>33</v>
      </c>
    </row>
    <row r="4" spans="1:2" x14ac:dyDescent="0.25">
      <c r="A4">
        <v>2</v>
      </c>
      <c r="B4" t="s">
        <v>32</v>
      </c>
    </row>
    <row r="5" spans="1:2" x14ac:dyDescent="0.25">
      <c r="A5">
        <v>3</v>
      </c>
      <c r="B5" t="s">
        <v>34</v>
      </c>
    </row>
    <row r="6" spans="1:2" x14ac:dyDescent="0.25">
      <c r="A6">
        <v>4</v>
      </c>
      <c r="B6" t="s">
        <v>35</v>
      </c>
    </row>
    <row r="7" spans="1:2" x14ac:dyDescent="0.25">
      <c r="A7">
        <v>5</v>
      </c>
      <c r="B7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/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 t="s">
        <v>37</v>
      </c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sheetProtection sheet="1" objects="1" scenarios="1"/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D12" sqref="D12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 t="s">
        <v>56</v>
      </c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2 - Svakt under forventet</v>
      </c>
      <c r="E9" s="9">
        <f>SUM(E10:E14)</f>
        <v>0.30000000000000004</v>
      </c>
      <c r="G9" s="10">
        <f>SUM(G10:G14)/E9</f>
        <v>1.4999999999999998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0.68</v>
      </c>
      <c r="D10" s="21" t="s">
        <v>33</v>
      </c>
      <c r="E10" s="22">
        <f>IFERROR(IF(Desktop!C10&gt;0,Desktop!C10,""),"")</f>
        <v>0.15</v>
      </c>
      <c r="G10">
        <f t="shared" ref="G10:G20" si="0">IFERROR(LEFT(D10,1)*E10,0)</f>
        <v>0.15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650</v>
      </c>
      <c r="D12" s="21" t="s">
        <v>32</v>
      </c>
      <c r="E12" s="22">
        <f>IFERROR(IF(Desktop!C12&gt;0,Desktop!C12,""),"")</f>
        <v>0.1</v>
      </c>
      <c r="G12">
        <f t="shared" si="0"/>
        <v>0.2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3 - Som forventet</v>
      </c>
      <c r="E30" s="20">
        <f>E9+E16+E22</f>
        <v>1</v>
      </c>
      <c r="G30">
        <f>SUM(G17:G20)+SUM(G10:G14)+SUM(G23:G29)</f>
        <v>2.9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sheetProtection sheet="1" objects="1" scenarios="1"/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H17" sqref="H17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 t="s">
        <v>57</v>
      </c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5 - Ekstraordinære resultater</v>
      </c>
      <c r="E9" s="9">
        <f>SUM(E10:E14)</f>
        <v>0.30000000000000004</v>
      </c>
      <c r="G9" s="10">
        <f>SUM(G10:G14)/E9</f>
        <v>4.6666666666666661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1</v>
      </c>
      <c r="D10" s="21" t="s">
        <v>36</v>
      </c>
      <c r="E10" s="22">
        <f>IFERROR(IF(Desktop!C10&gt;0,Desktop!C10,""),"")</f>
        <v>0.15</v>
      </c>
      <c r="G10">
        <f t="shared" ref="G10:G20" si="0">IFERROR(LEFT(D10,1)*E10,0)</f>
        <v>0.75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750</v>
      </c>
      <c r="D11" s="21" t="s">
        <v>36</v>
      </c>
      <c r="E11" s="22">
        <f>IFERROR(IF(Desktop!C11&gt;0,Desktop!C11,""),"")</f>
        <v>0.05</v>
      </c>
      <c r="G11">
        <f t="shared" si="0"/>
        <v>0.25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750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5 - Ekstraordinære resultater</v>
      </c>
      <c r="E16" s="9">
        <f>SUM(E17:E20)</f>
        <v>0.3</v>
      </c>
      <c r="G16" s="10">
        <f>SUM(G17:G20)/E16</f>
        <v>4.5000000000000009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62</v>
      </c>
      <c r="D17" s="21" t="s">
        <v>36</v>
      </c>
      <c r="E17" s="22">
        <f>IFERROR(IF(Desktop!C17&gt;0,Desktop!C17,""),"")</f>
        <v>0.15</v>
      </c>
      <c r="G17">
        <f t="shared" si="0"/>
        <v>0.75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4.375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35</v>
      </c>
      <c r="E23" s="22">
        <f>IFERROR(IF(Desktop!C23&gt;0,Desktop!C23,""),"")</f>
        <v>0.1</v>
      </c>
      <c r="G23">
        <f>IFERROR(LEFT(D23,1)*E23,0)</f>
        <v>0.4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35</v>
      </c>
      <c r="E24" s="22">
        <f>IFERROR(IF(Desktop!C24&gt;0,Desktop!C24,""),"")</f>
        <v>0.05</v>
      </c>
      <c r="G24">
        <f t="shared" ref="G24:G28" si="1">IFERROR(LEFT(D24,1)*E24,0)</f>
        <v>0.2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61</v>
      </c>
      <c r="D25" s="21" t="s">
        <v>35</v>
      </c>
      <c r="E25" s="22">
        <f>IFERROR(IF(Desktop!C25&gt;0,Desktop!C25,""),"")</f>
        <v>0.1</v>
      </c>
      <c r="G25">
        <f t="shared" si="1"/>
        <v>0.4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5 - Ekstraordinære resultater</v>
      </c>
      <c r="E30" s="20">
        <f>E9+E16+E22</f>
        <v>1</v>
      </c>
      <c r="G30">
        <f>SUM(G17:G20)+SUM(G10:G14)+SUM(G23:G29)</f>
        <v>4.5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sheetProtection sheet="1" objects="1" scenarios="1"/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workbookViewId="0">
      <selection activeCell="C38" sqref="C38"/>
    </sheetView>
  </sheetViews>
  <sheetFormatPr baseColWidth="10" defaultRowHeight="15" x14ac:dyDescent="0.25"/>
  <cols>
    <col min="1" max="1" width="36.28515625" bestFit="1" customWidth="1"/>
    <col min="2" max="2" width="29.85546875" customWidth="1"/>
    <col min="3" max="3" width="35.85546875" customWidth="1"/>
    <col min="4" max="4" width="27.5703125" customWidth="1"/>
    <col min="7" max="7" width="0" hidden="1" customWidth="1"/>
  </cols>
  <sheetData>
    <row r="1" spans="1:7" ht="19.5" x14ac:dyDescent="0.3">
      <c r="A1" s="6" t="s">
        <v>29</v>
      </c>
      <c r="B1" s="26"/>
      <c r="C1" s="26"/>
      <c r="D1" s="26"/>
      <c r="E1" s="26"/>
    </row>
    <row r="2" spans="1:7" x14ac:dyDescent="0.25">
      <c r="A2" s="27" t="s">
        <v>40</v>
      </c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7"/>
      <c r="B4" s="27"/>
      <c r="C4" s="27"/>
      <c r="D4" s="27"/>
      <c r="E4" s="27"/>
    </row>
    <row r="5" spans="1:7" x14ac:dyDescent="0.25">
      <c r="A5" s="27"/>
      <c r="B5" s="27"/>
      <c r="C5" s="27"/>
      <c r="D5" s="27"/>
      <c r="E5" s="27"/>
    </row>
    <row r="7" spans="1:7" ht="18" thickBot="1" x14ac:dyDescent="0.35">
      <c r="A7" s="2" t="s">
        <v>39</v>
      </c>
      <c r="B7" s="2" t="s">
        <v>2</v>
      </c>
      <c r="C7" s="2" t="s">
        <v>30</v>
      </c>
      <c r="D7" s="2" t="s">
        <v>31</v>
      </c>
      <c r="E7" s="2" t="s">
        <v>25</v>
      </c>
    </row>
    <row r="8" spans="1:7" s="12" customFormat="1" ht="15" customHeight="1" thickTop="1" x14ac:dyDescent="0.3">
      <c r="A8" s="11"/>
      <c r="B8" s="11"/>
      <c r="C8" s="11"/>
      <c r="D8" s="11"/>
      <c r="E8" s="11"/>
    </row>
    <row r="9" spans="1:7" s="12" customFormat="1" ht="15" customHeight="1" thickBot="1" x14ac:dyDescent="0.3">
      <c r="A9" s="4" t="s">
        <v>38</v>
      </c>
      <c r="B9" s="4"/>
      <c r="C9" s="17" t="s">
        <v>54</v>
      </c>
      <c r="D9" s="18" t="str">
        <f>VLOOKUP(ROUND(G9,0),Validiering!A3:B7,2,FALSE)</f>
        <v>4 - Over forventet</v>
      </c>
      <c r="E9" s="9">
        <f>SUM(E10:E14)</f>
        <v>0.30000000000000004</v>
      </c>
      <c r="G9" s="10">
        <f>SUM(G10:G14)/E9</f>
        <v>3.6666666666666665</v>
      </c>
    </row>
    <row r="10" spans="1:7" x14ac:dyDescent="0.25">
      <c r="A10" t="str">
        <f>IFERROR(IF(Desktop!C10&gt;0,Desktop!B10,""),"")</f>
        <v>Faktureringsgrad</v>
      </c>
      <c r="B10" s="13">
        <v>0.9</v>
      </c>
      <c r="C10" s="13">
        <v>0.95</v>
      </c>
      <c r="D10" s="21" t="s">
        <v>35</v>
      </c>
      <c r="E10" s="22">
        <f>IFERROR(IF(Desktop!C10&gt;0,Desktop!C10,""),"")</f>
        <v>0.15</v>
      </c>
      <c r="G10">
        <f t="shared" ref="G10:G20" si="0">IFERROR(LEFT(D10,1)*E10,0)</f>
        <v>0.6</v>
      </c>
    </row>
    <row r="11" spans="1:7" x14ac:dyDescent="0.25">
      <c r="A11" t="str">
        <f>IFERROR(IF(Desktop!C11&gt;0,Desktop!B11,""),"")</f>
        <v>Antall timer rådgivning</v>
      </c>
      <c r="B11" s="15">
        <v>500</v>
      </c>
      <c r="C11" s="14">
        <v>250</v>
      </c>
      <c r="D11" s="21" t="s">
        <v>32</v>
      </c>
      <c r="E11" s="22">
        <f>IFERROR(IF(Desktop!C11&gt;0,Desktop!C11,""),"")</f>
        <v>0.05</v>
      </c>
      <c r="G11">
        <f t="shared" si="0"/>
        <v>0.1</v>
      </c>
    </row>
    <row r="12" spans="1:7" x14ac:dyDescent="0.25">
      <c r="A12" t="str">
        <f>IFERROR(IF(Desktop!C12&gt;0,Desktop!B12,""),"")</f>
        <v>Gjennomsnitt timespris</v>
      </c>
      <c r="B12" s="15">
        <v>700</v>
      </c>
      <c r="C12" s="14">
        <v>730</v>
      </c>
      <c r="D12" s="21" t="s">
        <v>35</v>
      </c>
      <c r="E12" s="22">
        <f>IFERROR(IF(Desktop!C12&gt;0,Desktop!C12,""),"")</f>
        <v>0.1</v>
      </c>
      <c r="G12">
        <f t="shared" si="0"/>
        <v>0.4</v>
      </c>
    </row>
    <row r="13" spans="1:7" x14ac:dyDescent="0.25">
      <c r="A13" t="str">
        <f>IFERROR(IF(Desktop!C13&gt;0,Desktop!B13,""),"")</f>
        <v/>
      </c>
      <c r="B13" s="15"/>
      <c r="C13" s="14"/>
      <c r="D13" s="21"/>
      <c r="E13" s="22" t="str">
        <f>IFERROR(IF(Desktop!C13&gt;0,Desktop!C13,""),"")</f>
        <v/>
      </c>
      <c r="G13">
        <f t="shared" si="0"/>
        <v>0</v>
      </c>
    </row>
    <row r="14" spans="1:7" x14ac:dyDescent="0.25">
      <c r="A14" t="str">
        <f>IFERROR(IF(Desktop!C14&gt;0,Desktop!B14,""),"")</f>
        <v/>
      </c>
      <c r="B14" s="15"/>
      <c r="C14" s="14"/>
      <c r="D14" s="21"/>
      <c r="E14" s="22" t="str">
        <f>IFERROR(IF(Desktop!C14&gt;0,Desktop!C14,""),"")</f>
        <v/>
      </c>
      <c r="G14">
        <f t="shared" si="0"/>
        <v>0</v>
      </c>
    </row>
    <row r="15" spans="1:7" x14ac:dyDescent="0.25">
      <c r="A15" t="str">
        <f>IFERROR(IF(Desktop!C15&gt;0,Desktop!B15,""),"")</f>
        <v/>
      </c>
      <c r="B15" s="14"/>
      <c r="C15" s="14"/>
    </row>
    <row r="16" spans="1:7" ht="15.75" thickBot="1" x14ac:dyDescent="0.3">
      <c r="A16" s="4" t="s">
        <v>3</v>
      </c>
      <c r="B16" s="17"/>
      <c r="C16" s="17" t="s">
        <v>54</v>
      </c>
      <c r="D16" s="18" t="str">
        <f>VLOOKUP(ROUND(G16,0),Validiering!A3:B7,2,FALSE)</f>
        <v>4 - Over forventet</v>
      </c>
      <c r="E16" s="9">
        <f>SUM(E17:E20)</f>
        <v>0.3</v>
      </c>
      <c r="G16" s="10">
        <f>SUM(G17:G20)/E16</f>
        <v>3.4999999999999996</v>
      </c>
    </row>
    <row r="17" spans="1:7" x14ac:dyDescent="0.25">
      <c r="A17" t="str">
        <f>IFERROR(IF(Desktop!C17&gt;0,Desktop!B17,""),"")</f>
        <v>Interne kontroller</v>
      </c>
      <c r="B17" s="14" t="s">
        <v>42</v>
      </c>
      <c r="C17" s="14" t="s">
        <v>47</v>
      </c>
      <c r="D17" s="21" t="s">
        <v>34</v>
      </c>
      <c r="E17" s="22">
        <f>IFERROR(IF(Desktop!C17&gt;0,Desktop!C17,""),"")</f>
        <v>0.15</v>
      </c>
      <c r="G17">
        <f t="shared" si="0"/>
        <v>0.44999999999999996</v>
      </c>
    </row>
    <row r="18" spans="1:7" x14ac:dyDescent="0.25">
      <c r="A18" t="str">
        <f>IFERROR(IF(Desktop!C18&gt;0,Desktop!B18,""),"")</f>
        <v>Tilbakemelding fra kunder</v>
      </c>
      <c r="B18" s="14" t="s">
        <v>41</v>
      </c>
      <c r="C18" s="14" t="s">
        <v>48</v>
      </c>
      <c r="D18" s="21" t="s">
        <v>35</v>
      </c>
      <c r="E18" s="22">
        <f>IFERROR(IF(Desktop!C18&gt;0,Desktop!C18,""),"")</f>
        <v>0.15</v>
      </c>
      <c r="G18">
        <f t="shared" si="0"/>
        <v>0.6</v>
      </c>
    </row>
    <row r="19" spans="1:7" x14ac:dyDescent="0.25">
      <c r="A19" t="str">
        <f>IFERROR(IF(Desktop!C19&gt;0,Desktop!B19,""),"")</f>
        <v/>
      </c>
      <c r="B19" s="14"/>
      <c r="C19" s="14"/>
      <c r="D19" s="21"/>
      <c r="E19" s="22" t="str">
        <f>IFERROR(IF(Desktop!C19&gt;0,Desktop!C19,""),"")</f>
        <v/>
      </c>
      <c r="G19">
        <f t="shared" si="0"/>
        <v>0</v>
      </c>
    </row>
    <row r="20" spans="1:7" x14ac:dyDescent="0.25">
      <c r="A20" t="str">
        <f>IFERROR(IF(Desktop!C20&gt;0,Desktop!B20,""),"")</f>
        <v/>
      </c>
      <c r="B20" s="14"/>
      <c r="C20" s="14"/>
      <c r="D20" s="21"/>
      <c r="E20" s="22" t="str">
        <f>IFERROR(IF(Desktop!C20&gt;0,Desktop!C20,""),"")</f>
        <v/>
      </c>
      <c r="G20">
        <f t="shared" si="0"/>
        <v>0</v>
      </c>
    </row>
    <row r="21" spans="1:7" x14ac:dyDescent="0.25">
      <c r="B21" s="14"/>
      <c r="C21" s="14"/>
    </row>
    <row r="22" spans="1:7" ht="15.75" thickBot="1" x14ac:dyDescent="0.3">
      <c r="A22" s="4" t="s">
        <v>6</v>
      </c>
      <c r="B22" s="17"/>
      <c r="C22" s="17" t="s">
        <v>54</v>
      </c>
      <c r="D22" s="18" t="str">
        <f>VLOOKUP(ROUND(G22,0),Validiering!A3:B7,2,FALSE)</f>
        <v>4 - Over forventet</v>
      </c>
      <c r="E22" s="9">
        <f>SUM(E23:E28)</f>
        <v>0.4</v>
      </c>
      <c r="G22" s="10">
        <f>SUM(G23:G28)/E22</f>
        <v>3.5</v>
      </c>
    </row>
    <row r="23" spans="1:7" x14ac:dyDescent="0.25">
      <c r="A23" t="str">
        <f>IFERROR(IF(Desktop!C23&gt;0,Desktop!B23,""),"")</f>
        <v>Innovasjon</v>
      </c>
      <c r="B23" s="14" t="s">
        <v>43</v>
      </c>
      <c r="C23" s="14" t="s">
        <v>49</v>
      </c>
      <c r="D23" s="21" t="s">
        <v>34</v>
      </c>
      <c r="E23" s="22">
        <f>IFERROR(IF(Desktop!C23&gt;0,Desktop!C23,""),"")</f>
        <v>0.1</v>
      </c>
      <c r="G23">
        <f>IFERROR(LEFT(D23,1)*E23,0)</f>
        <v>0.30000000000000004</v>
      </c>
    </row>
    <row r="24" spans="1:7" x14ac:dyDescent="0.25">
      <c r="A24" t="str">
        <f>IFERROR(IF(Desktop!C24&gt;0,Desktop!B24,""),"")</f>
        <v>Mersalg</v>
      </c>
      <c r="B24" s="14" t="s">
        <v>44</v>
      </c>
      <c r="C24" s="14" t="s">
        <v>50</v>
      </c>
      <c r="D24" s="21" t="s">
        <v>34</v>
      </c>
      <c r="E24" s="22">
        <f>IFERROR(IF(Desktop!C24&gt;0,Desktop!C24,""),"")</f>
        <v>0.05</v>
      </c>
      <c r="G24">
        <f t="shared" ref="G24:G28" si="1">IFERROR(LEFT(D24,1)*E24,0)</f>
        <v>0.15000000000000002</v>
      </c>
    </row>
    <row r="25" spans="1:7" x14ac:dyDescent="0.25">
      <c r="A25" t="str">
        <f>IFERROR(IF(Desktop!C25&gt;0,Desktop!B25,""),"")</f>
        <v>Kompetansedeling</v>
      </c>
      <c r="B25" s="14" t="s">
        <v>45</v>
      </c>
      <c r="C25" s="14" t="s">
        <v>51</v>
      </c>
      <c r="D25" s="21" t="s">
        <v>32</v>
      </c>
      <c r="E25" s="22">
        <f>IFERROR(IF(Desktop!C25&gt;0,Desktop!C25,""),"")</f>
        <v>0.1</v>
      </c>
      <c r="G25">
        <f t="shared" si="1"/>
        <v>0.2</v>
      </c>
    </row>
    <row r="26" spans="1:7" x14ac:dyDescent="0.25">
      <c r="A26" t="str">
        <f>IFERROR(IF(Desktop!C26&gt;0,Desktop!B26,""),"")</f>
        <v>Teknologisk endring</v>
      </c>
      <c r="B26" s="14" t="s">
        <v>46</v>
      </c>
      <c r="C26" s="14" t="s">
        <v>52</v>
      </c>
      <c r="D26" s="21" t="s">
        <v>36</v>
      </c>
      <c r="E26" s="22">
        <f>IFERROR(IF(Desktop!C26&gt;0,Desktop!C26,""),"")</f>
        <v>0.15</v>
      </c>
      <c r="G26">
        <f t="shared" si="1"/>
        <v>0.75</v>
      </c>
    </row>
    <row r="27" spans="1:7" x14ac:dyDescent="0.25">
      <c r="A27" t="str">
        <f>IFERROR(IF(Desktop!C27&gt;0,Desktop!B27,""),"")</f>
        <v/>
      </c>
      <c r="B27" s="14"/>
      <c r="C27" s="14"/>
      <c r="D27" s="21"/>
      <c r="E27" s="22" t="str">
        <f>IFERROR(IF(Desktop!C27&gt;0,Desktop!C27,""),"")</f>
        <v/>
      </c>
      <c r="G27">
        <f t="shared" si="1"/>
        <v>0</v>
      </c>
    </row>
    <row r="28" spans="1:7" x14ac:dyDescent="0.25">
      <c r="A28" t="str">
        <f>IFERROR(IF(Desktop!C28&gt;0,Desktop!B28,""),"")</f>
        <v/>
      </c>
      <c r="B28" s="14"/>
      <c r="C28" s="14"/>
      <c r="D28" s="21"/>
      <c r="E28" s="22" t="str">
        <f>IFERROR(IF(Desktop!C28&gt;0,Desktop!C28,""),"")</f>
        <v/>
      </c>
      <c r="G28">
        <f t="shared" si="1"/>
        <v>0</v>
      </c>
    </row>
    <row r="29" spans="1:7" x14ac:dyDescent="0.25">
      <c r="B29" s="14"/>
      <c r="C29" s="14"/>
    </row>
    <row r="30" spans="1:7" ht="20.25" thickBot="1" x14ac:dyDescent="0.35">
      <c r="A30" s="3" t="s">
        <v>53</v>
      </c>
      <c r="B30" s="19"/>
      <c r="C30" s="19"/>
      <c r="D30" s="3" t="str">
        <f>VLOOKUP(ROUND(G30,0),Validiering!A3:B7,2,FALSE)</f>
        <v>4 - Over forventet</v>
      </c>
      <c r="E30" s="20">
        <f>E9+E16+E22</f>
        <v>1</v>
      </c>
      <c r="G30">
        <f>SUM(G17:G20)+SUM(G10:G14)+SUM(G23:G29)</f>
        <v>3.55</v>
      </c>
    </row>
    <row r="31" spans="1:7" ht="15.75" thickTop="1" x14ac:dyDescent="0.25">
      <c r="B31" s="14"/>
      <c r="C31" s="14"/>
    </row>
    <row r="32" spans="1:7" ht="15.75" thickBot="1" x14ac:dyDescent="0.3">
      <c r="A32" s="16" t="s">
        <v>10</v>
      </c>
      <c r="B32" s="16"/>
    </row>
    <row r="33" spans="1:2" x14ac:dyDescent="0.25">
      <c r="A33" s="8" t="s">
        <v>11</v>
      </c>
      <c r="B33" s="8" t="s">
        <v>12</v>
      </c>
    </row>
    <row r="34" spans="1:2" x14ac:dyDescent="0.25">
      <c r="A34" s="8" t="s">
        <v>21</v>
      </c>
      <c r="B34" s="8" t="s">
        <v>55</v>
      </c>
    </row>
    <row r="35" spans="1:2" x14ac:dyDescent="0.25">
      <c r="A35" s="8" t="s">
        <v>22</v>
      </c>
      <c r="B35" s="8" t="s">
        <v>13</v>
      </c>
    </row>
    <row r="36" spans="1:2" x14ac:dyDescent="0.25">
      <c r="A36" s="8" t="s">
        <v>14</v>
      </c>
      <c r="B36" s="8" t="s">
        <v>15</v>
      </c>
    </row>
    <row r="37" spans="1:2" x14ac:dyDescent="0.25">
      <c r="A37" s="8" t="s">
        <v>16</v>
      </c>
      <c r="B37" s="8" t="s">
        <v>23</v>
      </c>
    </row>
  </sheetData>
  <mergeCells count="2">
    <mergeCell ref="B1:E1"/>
    <mergeCell ref="A2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dvarsel" error="Velg en av alternativene fra nedtrekkslisten.">
          <x14:formula1>
            <xm:f>Validiering!$B$3:$B$7</xm:f>
          </x14:formula1>
          <xm:sqref>D11:D15 D17:D21 D23:D29</xm:sqref>
        </x14:dataValidation>
        <x14:dataValidation type="list" allowBlank="1" showInputMessage="1" showErrorMessage="1" errorTitle="Advarsel" error="Velg en av verdiene i nedtrekkslisten">
          <x14:formula1>
            <xm:f>Validiering!$B$3:$B$7</xm:f>
          </x14:formula1>
          <xm:sqref>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Desktop</vt:lpstr>
      <vt:lpstr>Validiering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NARF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Roland</dc:creator>
  <cp:lastModifiedBy>Hans Christian Ellefsen</cp:lastModifiedBy>
  <dcterms:created xsi:type="dcterms:W3CDTF">2015-09-18T08:41:45Z</dcterms:created>
  <dcterms:modified xsi:type="dcterms:W3CDTF">2015-10-08T13:05:24Z</dcterms:modified>
</cp:coreProperties>
</file>